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EROCIVIL 2019-2018\Jesika Alejandra orginal\2019\CUMPLIMIENTO\Diciembre\PUBLICAR\"/>
    </mc:Choice>
  </mc:AlternateContent>
  <xr:revisionPtr revIDLastSave="0" documentId="8_{8A703A56-8E68-4866-9C31-896F6FD9CF9E}" xr6:coauthVersionLast="36" xr6:coauthVersionMax="36" xr10:uidLastSave="{00000000-0000-0000-0000-000000000000}"/>
  <bookViews>
    <workbookView xWindow="0" yWindow="0" windowWidth="23040" windowHeight="9060" xr2:uid="{0EFB491E-123D-429E-BB29-2DACAC1DD1B4}"/>
  </bookViews>
  <sheets>
    <sheet name="07" sheetId="1" r:id="rId1"/>
  </sheets>
  <externalReferences>
    <externalReference r:id="rId2"/>
  </externalReferences>
  <definedNames>
    <definedName name="_xlnm._FilterDatabase" localSheetId="0" hidden="1">'07'!#REF!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1" i="1" l="1"/>
  <c r="B121" i="1"/>
  <c r="C120" i="1"/>
  <c r="B120" i="1"/>
  <c r="D107" i="1"/>
  <c r="C107" i="1"/>
  <c r="B107" i="1"/>
  <c r="D106" i="1"/>
  <c r="C106" i="1"/>
  <c r="B106" i="1"/>
  <c r="C93" i="1"/>
  <c r="B93" i="1"/>
  <c r="C92" i="1"/>
  <c r="B92" i="1"/>
  <c r="D78" i="1"/>
  <c r="C78" i="1"/>
  <c r="B78" i="1"/>
  <c r="D77" i="1"/>
  <c r="C77" i="1"/>
  <c r="B77" i="1"/>
  <c r="E63" i="1"/>
  <c r="D63" i="1"/>
  <c r="C63" i="1"/>
  <c r="B63" i="1"/>
  <c r="E62" i="1"/>
  <c r="D62" i="1"/>
  <c r="C62" i="1"/>
  <c r="B62" i="1"/>
  <c r="E48" i="1"/>
  <c r="D48" i="1"/>
  <c r="C48" i="1"/>
  <c r="B48" i="1"/>
  <c r="E47" i="1"/>
  <c r="D47" i="1"/>
  <c r="C47" i="1"/>
  <c r="B47" i="1"/>
  <c r="E32" i="1"/>
  <c r="E33" i="1" s="1"/>
  <c r="D32" i="1"/>
  <c r="D33" i="1" s="1"/>
  <c r="C32" i="1"/>
  <c r="C33" i="1" s="1"/>
  <c r="B32" i="1"/>
  <c r="B33" i="1" s="1"/>
  <c r="E19" i="1"/>
  <c r="D19" i="1"/>
  <c r="C19" i="1"/>
  <c r="B19" i="1"/>
  <c r="E18" i="1"/>
  <c r="D18" i="1"/>
  <c r="C18" i="1"/>
  <c r="B18" i="1"/>
</calcChain>
</file>

<file path=xl/sharedStrings.xml><?xml version="1.0" encoding="utf-8"?>
<sst xmlns="http://schemas.openxmlformats.org/spreadsheetml/2006/main" count="138" uniqueCount="27">
  <si>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</si>
  <si>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</si>
  <si>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</si>
  <si>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</si>
  <si>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</si>
  <si>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</si>
  <si>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</si>
  <si>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</si>
  <si>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LATAM AIRLINES COLOMBIA</t>
  </si>
  <si>
    <t>CUMPLIMIENTO DE SERVICIO</t>
  </si>
  <si>
    <t>ADELANTADO</t>
  </si>
  <si>
    <t>VIVA COLOMBIA</t>
  </si>
  <si>
    <t>EXTERNO</t>
  </si>
  <si>
    <t>AEROREPUBLICA</t>
  </si>
  <si>
    <t>SATENA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</si>
  <si>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</si>
  <si>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</si>
  <si>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</si>
  <si>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</si>
  <si>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</si>
  <si>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</si>
  <si>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</si>
  <si>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</si>
  <si>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</si>
  <si>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</si>
  <si>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</si>
  <si>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GRAN COLOMBIA DE AVIACIÓN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</si>
</sst>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 readingOrder="1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DAD%20DEL%20SERVICIO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"/>
    </sheetNames>
    <sheetDataSet>
      <sheetData sheetId="0">
        <row r="7">
          <cell r="H7" t="str">
            <v>CUMPLIMIENTO ITINERARIO</v>
          </cell>
          <cell r="J7" t="str">
            <v>CUMPLIMIENTO DE SERVICIO</v>
          </cell>
        </row>
        <row r="8">
          <cell r="G8" t="str">
            <v>VIVA COLOMBIA</v>
          </cell>
          <cell r="H8">
            <v>0.69683257918552033</v>
          </cell>
          <cell r="I8" t="str">
            <v>VIVA COLOMBIA</v>
          </cell>
          <cell r="J8">
            <v>0.90261496844003608</v>
          </cell>
        </row>
        <row r="9">
          <cell r="G9" t="str">
            <v>AEROREPUBLICA</v>
          </cell>
          <cell r="H9">
            <v>0.65826944140197152</v>
          </cell>
          <cell r="I9" t="str">
            <v>SATENA</v>
          </cell>
          <cell r="J9">
            <v>0.85881542699724522</v>
          </cell>
        </row>
        <row r="10">
          <cell r="G10" t="str">
            <v>LATAM AIRLINES COLOMBIA</v>
          </cell>
          <cell r="H10">
            <v>0.65826944140197152</v>
          </cell>
          <cell r="I10" t="str">
            <v>AVIANCA</v>
          </cell>
          <cell r="J10">
            <v>0.82869447751786163</v>
          </cell>
        </row>
        <row r="11">
          <cell r="G11" t="str">
            <v>AVIANCA</v>
          </cell>
          <cell r="H11">
            <v>0.63790579522948421</v>
          </cell>
          <cell r="I11" t="str">
            <v>AEROREPUBLICA</v>
          </cell>
          <cell r="J11">
            <v>0.82441700960219477</v>
          </cell>
        </row>
        <row r="12">
          <cell r="G12" t="str">
            <v>SATENA</v>
          </cell>
          <cell r="H12">
            <v>0.5579418344519016</v>
          </cell>
          <cell r="I12" t="str">
            <v>LATAM AIRLINES COLOMBIA</v>
          </cell>
          <cell r="J12">
            <v>0.82441700960219477</v>
          </cell>
        </row>
        <row r="13">
          <cell r="G13" t="str">
            <v>EASYFLY</v>
          </cell>
          <cell r="H13">
            <v>0.53745864954271261</v>
          </cell>
          <cell r="I13" t="str">
            <v>EASYFLY</v>
          </cell>
          <cell r="J13">
            <v>0.80524781341107876</v>
          </cell>
        </row>
        <row r="14">
          <cell r="G14" t="str">
            <v>REGIONAL EXPRESS</v>
          </cell>
          <cell r="H14">
            <v>0.51501766784452296</v>
          </cell>
          <cell r="I14" t="str">
            <v>REGIONAL EXPRESS</v>
          </cell>
          <cell r="J14">
            <v>0.72966207759699619</v>
          </cell>
        </row>
        <row r="15">
          <cell r="G15" t="str">
            <v>GRAN COLOMBIANA</v>
          </cell>
          <cell r="H15">
            <v>0.41791044776119401</v>
          </cell>
          <cell r="I15" t="str">
            <v>GRAN COLOMBIANA</v>
          </cell>
          <cell r="J15">
            <v>0.42424242424242425</v>
          </cell>
        </row>
        <row r="16">
          <cell r="H16">
            <v>0.58495073210240989</v>
          </cell>
          <cell r="J16">
            <v>0.77476390092625391</v>
          </cell>
        </row>
        <row r="19">
          <cell r="H19" t="str">
            <v>CUMPLIMIENTO ITINERARIO</v>
          </cell>
          <cell r="J19" t="str">
            <v>CUMPLIMIENTO DE SERVICIO</v>
          </cell>
        </row>
        <row r="20">
          <cell r="G20" t="str">
            <v>VIVA AIR</v>
          </cell>
          <cell r="H20">
            <v>0.88051209103840677</v>
          </cell>
          <cell r="I20" t="str">
            <v>VIVA AIR</v>
          </cell>
          <cell r="J20">
            <v>0.96492595479345289</v>
          </cell>
        </row>
        <row r="21">
          <cell r="G21" t="str">
            <v>AEROREPUBLICA</v>
          </cell>
          <cell r="H21">
            <v>0.80519480519480524</v>
          </cell>
          <cell r="I21" t="str">
            <v>AEROREPUBLICA</v>
          </cell>
          <cell r="J21">
            <v>0.94656488549618323</v>
          </cell>
        </row>
        <row r="22">
          <cell r="G22" t="str">
            <v>LATAM</v>
          </cell>
          <cell r="H22">
            <v>0.74193548387096775</v>
          </cell>
          <cell r="I22" t="str">
            <v>SATENA</v>
          </cell>
          <cell r="J22">
            <v>0.85881542699724522</v>
          </cell>
        </row>
        <row r="23">
          <cell r="G23" t="str">
            <v>AVIANCA</v>
          </cell>
          <cell r="H23">
            <v>0.67233616808404206</v>
          </cell>
          <cell r="I23" t="str">
            <v>LATAM</v>
          </cell>
          <cell r="J23">
            <v>0.85527638190954769</v>
          </cell>
        </row>
        <row r="24">
          <cell r="G24" t="str">
            <v>EASYFLY</v>
          </cell>
          <cell r="H24">
            <v>0.55799026117751216</v>
          </cell>
          <cell r="I24" t="str">
            <v>AVIANCA</v>
          </cell>
          <cell r="J24">
            <v>0.84830936849852745</v>
          </cell>
        </row>
        <row r="25">
          <cell r="G25" t="str">
            <v>SATENA</v>
          </cell>
          <cell r="H25">
            <v>0.5579418344519016</v>
          </cell>
          <cell r="I25" t="str">
            <v>EASYFLY</v>
          </cell>
          <cell r="J25">
            <v>0.81217783505154639</v>
          </cell>
        </row>
        <row r="26">
          <cell r="G26" t="str">
            <v>REGIONAL EXPRESS</v>
          </cell>
          <cell r="H26">
            <v>0.51525873507297659</v>
          </cell>
          <cell r="I26" t="str">
            <v>REGIONAL EXPRESS</v>
          </cell>
          <cell r="J26">
            <v>0.72994987468671679</v>
          </cell>
        </row>
        <row r="27">
          <cell r="G27" t="str">
            <v>GRAN COLOMBIANA</v>
          </cell>
          <cell r="H27">
            <v>0.41791044776119401</v>
          </cell>
          <cell r="I27" t="str">
            <v>GRAN COLOMBIANA</v>
          </cell>
          <cell r="J27">
            <v>0.42424242424242425</v>
          </cell>
        </row>
        <row r="28">
          <cell r="H28">
            <v>0.64363497833147587</v>
          </cell>
          <cell r="J28">
            <v>0.80503276895945541</v>
          </cell>
        </row>
        <row r="31">
          <cell r="H31" t="str">
            <v>CUMPLIMIENTO ITINERARIO</v>
          </cell>
          <cell r="J31" t="str">
            <v>CUMPLIMIENTO DE SERVICIO</v>
          </cell>
        </row>
        <row r="32">
          <cell r="G32" t="str">
            <v>AEROREPUBLICA</v>
          </cell>
          <cell r="H32">
            <v>0.91666666666666663</v>
          </cell>
          <cell r="I32" t="str">
            <v>AEROREPUBLICA</v>
          </cell>
          <cell r="J32">
            <v>0.92095588235294112</v>
          </cell>
        </row>
        <row r="33">
          <cell r="G33" t="str">
            <v>AVIANCA</v>
          </cell>
          <cell r="H33">
            <v>0.63790579522948421</v>
          </cell>
          <cell r="I33" t="str">
            <v>VIVA AIR</v>
          </cell>
          <cell r="J33">
            <v>0.90261496844003608</v>
          </cell>
        </row>
        <row r="34">
          <cell r="G34" t="str">
            <v>LATAM</v>
          </cell>
          <cell r="H34">
            <v>0.62931288705396637</v>
          </cell>
          <cell r="I34" t="str">
            <v>AVIANCA</v>
          </cell>
          <cell r="J34">
            <v>0.82869447751786163</v>
          </cell>
        </row>
        <row r="35">
          <cell r="G35" t="str">
            <v>EASYFLY</v>
          </cell>
          <cell r="H35">
            <v>0.53745864954271261</v>
          </cell>
          <cell r="I35" t="str">
            <v>LATAM</v>
          </cell>
          <cell r="J35">
            <v>0.81326219512195119</v>
          </cell>
        </row>
        <row r="36">
          <cell r="G36" t="str">
            <v>VIVA AIR</v>
          </cell>
          <cell r="H36">
            <v>0.51432770022042618</v>
          </cell>
          <cell r="I36" t="str">
            <v>EASYFLY</v>
          </cell>
          <cell r="J36">
            <v>0.80524781341107876</v>
          </cell>
        </row>
        <row r="37">
          <cell r="H37">
            <v>0.64713433974265122</v>
          </cell>
          <cell r="J37">
            <v>0.85415506736877378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E121"/>
  <sheetViews>
    <sheetView tabSelected="1" zoomScale="65" zoomScaleNormal="65" workbookViewId="0">
      <selection activeCell="M33" sqref="M33"/>
    </sheetView>
  </sheetViews>
  <sheetFormatPr baseColWidth="10" defaultRowHeight="14.4" x14ac:dyDescent="0.3"/>
  <cols>
    <col min="1" max="1" width="32.44140625" customWidth="1"/>
    <col min="2" max="2" width="15" customWidth="1"/>
  </cols>
  <sheetData>
    <row r="1" spans="1:5" ht="20.25" customHeight="1" thickBot="1" x14ac:dyDescent="0.35">
      <c r="A1" s="1" t="s">
        <v>0</v>
      </c>
      <c r="B1" s="2"/>
      <c r="C1" s="2"/>
      <c r="D1" s="2"/>
      <c r="E1" s="2"/>
    </row>
    <row r="2" spans="1:5" x14ac:dyDescent="0.3">
      <c r="A2" s="3"/>
      <c r="B2" s="4"/>
      <c r="C2" s="4"/>
      <c r="D2" s="4"/>
      <c r="E2" s="4"/>
    </row>
    <row r="3" spans="1:5" ht="15" customHeight="1" x14ac:dyDescent="0.3">
      <c r="A3" s="5" t="s">
        <v>1</v>
      </c>
      <c r="B3" s="5"/>
      <c r="C3" s="5"/>
      <c r="D3" s="5"/>
      <c r="E3" s="5"/>
    </row>
    <row r="4" spans="1:5" ht="15" customHeight="1" x14ac:dyDescent="0.3">
      <c r="A4" s="5" t="s">
        <v>2</v>
      </c>
      <c r="B4" s="5"/>
      <c r="C4" s="5"/>
      <c r="D4" s="5"/>
      <c r="E4" s="5"/>
    </row>
    <row r="6" spans="1:5" ht="15" thickBot="1" x14ac:dyDescent="0.3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x14ac:dyDescent="0.3">
      <c r="A7" s="7" t="s">
        <v>8</v>
      </c>
      <c r="B7" s="8">
        <v>27</v>
      </c>
      <c r="C7" s="8">
        <v>1147</v>
      </c>
      <c r="D7" s="8">
        <v>3391</v>
      </c>
      <c r="E7" s="9">
        <v>4565</v>
      </c>
    </row>
    <row r="8" spans="1:5" x14ac:dyDescent="0.3">
      <c r="A8" s="10" t="s">
        <v>10</v>
      </c>
      <c r="B8" s="11"/>
      <c r="C8" s="11">
        <v>11</v>
      </c>
      <c r="D8" s="11">
        <v>13</v>
      </c>
      <c r="E8" s="12">
        <v>24</v>
      </c>
    </row>
    <row r="9" spans="1:5" x14ac:dyDescent="0.3">
      <c r="A9" s="13" t="s">
        <v>12</v>
      </c>
      <c r="B9" s="14"/>
      <c r="C9" s="14">
        <v>11</v>
      </c>
      <c r="D9" s="14">
        <v>11</v>
      </c>
      <c r="E9" s="15">
        <v>22</v>
      </c>
    </row>
    <row r="10" spans="1:5" x14ac:dyDescent="0.3">
      <c r="A10" s="13" t="s">
        <v>15</v>
      </c>
      <c r="B10" s="14"/>
      <c r="C10" s="14"/>
      <c r="D10" s="14">
        <v>2</v>
      </c>
      <c r="E10" s="15">
        <v>2</v>
      </c>
    </row>
    <row r="11" spans="1:5" x14ac:dyDescent="0.3">
      <c r="A11" s="10" t="s">
        <v>17</v>
      </c>
      <c r="B11" s="11">
        <v>2</v>
      </c>
      <c r="C11" s="11">
        <v>38</v>
      </c>
      <c r="D11" s="11">
        <v>204</v>
      </c>
      <c r="E11" s="12">
        <v>244</v>
      </c>
    </row>
    <row r="12" spans="1:5" x14ac:dyDescent="0.3">
      <c r="A12" s="13" t="s">
        <v>12</v>
      </c>
      <c r="B12" s="14"/>
      <c r="C12" s="14">
        <v>4</v>
      </c>
      <c r="D12" s="14">
        <v>35</v>
      </c>
      <c r="E12" s="15">
        <v>39</v>
      </c>
    </row>
    <row r="13" spans="1:5" x14ac:dyDescent="0.3">
      <c r="A13" s="13" t="s">
        <v>18</v>
      </c>
      <c r="B13" s="14">
        <v>2</v>
      </c>
      <c r="C13" s="14">
        <v>34</v>
      </c>
      <c r="D13" s="14">
        <v>169</v>
      </c>
      <c r="E13" s="15">
        <v>205</v>
      </c>
    </row>
    <row r="14" spans="1:5" x14ac:dyDescent="0.3">
      <c r="A14" s="10" t="s">
        <v>20</v>
      </c>
      <c r="B14" s="11">
        <v>20</v>
      </c>
      <c r="C14" s="11">
        <v>851</v>
      </c>
      <c r="D14" s="11">
        <v>2134</v>
      </c>
      <c r="E14" s="12">
        <v>3005</v>
      </c>
    </row>
    <row r="15" spans="1:5" x14ac:dyDescent="0.3">
      <c r="A15" s="10" t="s">
        <v>22</v>
      </c>
      <c r="B15" s="11">
        <v>5</v>
      </c>
      <c r="C15" s="11">
        <v>247</v>
      </c>
      <c r="D15" s="11">
        <v>1040</v>
      </c>
      <c r="E15" s="12">
        <v>1292</v>
      </c>
    </row>
    <row r="16" spans="1:5" x14ac:dyDescent="0.3">
      <c r="A16" s="13" t="s">
        <v>12</v>
      </c>
      <c r="B16" s="14">
        <v>1</v>
      </c>
      <c r="C16" s="14">
        <v>137</v>
      </c>
      <c r="D16" s="14">
        <v>721</v>
      </c>
      <c r="E16" s="15">
        <v>859</v>
      </c>
    </row>
    <row r="17" spans="1:5" ht="15" thickBot="1" x14ac:dyDescent="0.35">
      <c r="A17" s="16" t="s">
        <v>18</v>
      </c>
      <c r="B17" s="17">
        <v>4</v>
      </c>
      <c r="C17" s="17">
        <v>110</v>
      </c>
      <c r="D17" s="17">
        <v>319</v>
      </c>
      <c r="E17" s="18">
        <v>433</v>
      </c>
    </row>
    <row r="18" spans="1:5" x14ac:dyDescent="0.3">
      <c r="A18" s="19" t="s">
        <v>23</v>
      </c>
      <c r="B18" s="20">
        <f>+B14/B7</f>
        <v>0.7407407407407407</v>
      </c>
      <c r="C18" s="20">
        <f t="shared" ref="C18:E18" si="0">+C14/C7</f>
        <v>0.74193548387096775</v>
      </c>
      <c r="D18" s="20">
        <f t="shared" si="0"/>
        <v>0.62931288705396637</v>
      </c>
      <c r="E18" s="21">
        <f t="shared" si="0"/>
        <v>0.65826944140197152</v>
      </c>
    </row>
    <row r="19" spans="1:5" ht="15" thickBot="1" x14ac:dyDescent="0.35">
      <c r="A19" s="22" t="s">
        <v>9</v>
      </c>
      <c r="B19" s="23">
        <f>+B14/(B7-B16-B12-B9)</f>
        <v>0.76923076923076927</v>
      </c>
      <c r="C19" s="23">
        <f t="shared" ref="C19:E19" si="1">+C14/(C7-C16-C12-C9)</f>
        <v>0.85527638190954769</v>
      </c>
      <c r="D19" s="23">
        <f t="shared" si="1"/>
        <v>0.81326219512195119</v>
      </c>
      <c r="E19" s="24">
        <f t="shared" si="1"/>
        <v>0.82441700960219477</v>
      </c>
    </row>
    <row r="20" spans="1:5" ht="15" thickBot="1" x14ac:dyDescent="0.35"/>
    <row r="21" spans="1:5" x14ac:dyDescent="0.3">
      <c r="A21" s="25" t="s">
        <v>3</v>
      </c>
      <c r="B21" s="26" t="s">
        <v>4</v>
      </c>
      <c r="C21" s="26" t="s">
        <v>5</v>
      </c>
      <c r="D21" s="26" t="s">
        <v>6</v>
      </c>
      <c r="E21" s="27" t="s">
        <v>7</v>
      </c>
    </row>
    <row r="22" spans="1:5" x14ac:dyDescent="0.3">
      <c r="A22" s="28" t="s">
        <v>16</v>
      </c>
      <c r="B22" s="29">
        <v>1539</v>
      </c>
      <c r="C22" s="29">
        <v>1999</v>
      </c>
      <c r="D22" s="29">
        <v>8075</v>
      </c>
      <c r="E22" s="30">
        <v>11613</v>
      </c>
    </row>
    <row r="23" spans="1:5" x14ac:dyDescent="0.3">
      <c r="A23" s="10" t="s">
        <v>10</v>
      </c>
      <c r="B23" s="11">
        <v>13</v>
      </c>
      <c r="C23" s="11">
        <v>15</v>
      </c>
      <c r="D23" s="11">
        <v>38</v>
      </c>
      <c r="E23" s="12">
        <v>66</v>
      </c>
    </row>
    <row r="24" spans="1:5" x14ac:dyDescent="0.3">
      <c r="A24" s="13" t="s">
        <v>15</v>
      </c>
      <c r="B24" s="14">
        <v>13</v>
      </c>
      <c r="C24" s="14">
        <v>15</v>
      </c>
      <c r="D24" s="14">
        <v>38</v>
      </c>
      <c r="E24" s="15">
        <v>66</v>
      </c>
    </row>
    <row r="25" spans="1:5" x14ac:dyDescent="0.3">
      <c r="A25" s="10" t="s">
        <v>17</v>
      </c>
      <c r="B25" s="11">
        <v>9</v>
      </c>
      <c r="C25" s="11">
        <v>35</v>
      </c>
      <c r="D25" s="11">
        <v>492</v>
      </c>
      <c r="E25" s="12">
        <v>536</v>
      </c>
    </row>
    <row r="26" spans="1:5" x14ac:dyDescent="0.3">
      <c r="A26" s="13" t="s">
        <v>12</v>
      </c>
      <c r="B26" s="14">
        <v>8</v>
      </c>
      <c r="C26" s="14">
        <v>14</v>
      </c>
      <c r="D26" s="14">
        <v>420</v>
      </c>
      <c r="E26" s="15">
        <v>442</v>
      </c>
    </row>
    <row r="27" spans="1:5" x14ac:dyDescent="0.3">
      <c r="A27" s="13" t="s">
        <v>18</v>
      </c>
      <c r="B27" s="14">
        <v>1</v>
      </c>
      <c r="C27" s="14">
        <v>21</v>
      </c>
      <c r="D27" s="14">
        <v>72</v>
      </c>
      <c r="E27" s="15">
        <v>94</v>
      </c>
    </row>
    <row r="28" spans="1:5" x14ac:dyDescent="0.3">
      <c r="A28" s="10" t="s">
        <v>20</v>
      </c>
      <c r="B28" s="11">
        <v>1162</v>
      </c>
      <c r="C28" s="11">
        <v>1344</v>
      </c>
      <c r="D28" s="11">
        <v>4902</v>
      </c>
      <c r="E28" s="12">
        <v>7408</v>
      </c>
    </row>
    <row r="29" spans="1:5" x14ac:dyDescent="0.3">
      <c r="A29" s="10" t="s">
        <v>22</v>
      </c>
      <c r="B29" s="11">
        <v>355</v>
      </c>
      <c r="C29" s="11">
        <v>605</v>
      </c>
      <c r="D29" s="11">
        <v>2643</v>
      </c>
      <c r="E29" s="12">
        <v>3603</v>
      </c>
    </row>
    <row r="30" spans="1:5" x14ac:dyDescent="0.3">
      <c r="A30" s="13" t="s">
        <v>12</v>
      </c>
      <c r="B30" s="14">
        <v>161</v>
      </c>
      <c r="C30" s="14">
        <v>400</v>
      </c>
      <c r="D30" s="14">
        <v>1670</v>
      </c>
      <c r="E30" s="15">
        <v>2231</v>
      </c>
    </row>
    <row r="31" spans="1:5" ht="15" thickBot="1" x14ac:dyDescent="0.35">
      <c r="A31" s="16" t="s">
        <v>18</v>
      </c>
      <c r="B31" s="17">
        <v>194</v>
      </c>
      <c r="C31" s="17">
        <v>205</v>
      </c>
      <c r="D31" s="17">
        <v>973</v>
      </c>
      <c r="E31" s="18">
        <v>1372</v>
      </c>
    </row>
    <row r="32" spans="1:5" x14ac:dyDescent="0.3">
      <c r="A32" s="19" t="s">
        <v>23</v>
      </c>
      <c r="B32" s="20">
        <f>+B28/B22</f>
        <v>0.7550357374918778</v>
      </c>
      <c r="C32" s="20">
        <f t="shared" ref="C32:E32" si="2">+C28/C22</f>
        <v>0.67233616808404206</v>
      </c>
      <c r="D32" s="20">
        <f t="shared" si="2"/>
        <v>0.60705882352941176</v>
      </c>
      <c r="E32" s="21">
        <f t="shared" si="2"/>
        <v>0.63790579522948421</v>
      </c>
    </row>
    <row r="33" spans="1:5" ht="15" thickBot="1" x14ac:dyDescent="0.35">
      <c r="A33" s="22" t="s">
        <v>9</v>
      </c>
      <c r="B33" s="23">
        <f>+B28/(B22-B30-B26-B32)</f>
        <v>0.84864288737834959</v>
      </c>
      <c r="C33" s="23">
        <f t="shared" ref="C33:E33" si="3">+C28/(C22-C30-C26-C32)</f>
        <v>0.84830936849852745</v>
      </c>
      <c r="D33" s="23">
        <f t="shared" si="3"/>
        <v>0.81913070351231265</v>
      </c>
      <c r="E33" s="24">
        <f t="shared" si="3"/>
        <v>0.82869447751786163</v>
      </c>
    </row>
    <row r="34" spans="1:5" ht="15" thickBot="1" x14ac:dyDescent="0.35"/>
    <row r="35" spans="1:5" x14ac:dyDescent="0.3">
      <c r="A35" s="25" t="s">
        <v>3</v>
      </c>
      <c r="B35" s="26" t="s">
        <v>4</v>
      </c>
      <c r="C35" s="26" t="s">
        <v>5</v>
      </c>
      <c r="D35" s="26" t="s">
        <v>6</v>
      </c>
      <c r="E35" s="27" t="s">
        <v>7</v>
      </c>
    </row>
    <row r="36" spans="1:5" x14ac:dyDescent="0.3">
      <c r="A36" s="28" t="s">
        <v>11</v>
      </c>
      <c r="B36" s="29">
        <v>106</v>
      </c>
      <c r="C36" s="29">
        <v>1406</v>
      </c>
      <c r="D36" s="29">
        <v>1361</v>
      </c>
      <c r="E36" s="30">
        <v>2873</v>
      </c>
    </row>
    <row r="37" spans="1:5" x14ac:dyDescent="0.3">
      <c r="A37" s="10" t="s">
        <v>24</v>
      </c>
      <c r="B37" s="11">
        <v>30</v>
      </c>
      <c r="C37" s="11">
        <v>10</v>
      </c>
      <c r="D37" s="11">
        <v>270</v>
      </c>
      <c r="E37" s="12">
        <v>310</v>
      </c>
    </row>
    <row r="38" spans="1:5" x14ac:dyDescent="0.3">
      <c r="A38" s="13" t="s">
        <v>12</v>
      </c>
      <c r="B38" s="14">
        <v>17</v>
      </c>
      <c r="C38" s="14">
        <v>10</v>
      </c>
      <c r="D38" s="14">
        <v>145</v>
      </c>
      <c r="E38" s="15">
        <v>172</v>
      </c>
    </row>
    <row r="39" spans="1:5" x14ac:dyDescent="0.3">
      <c r="A39" s="13" t="s">
        <v>18</v>
      </c>
      <c r="B39" s="14">
        <v>13</v>
      </c>
      <c r="C39" s="14"/>
      <c r="D39" s="14">
        <v>125</v>
      </c>
      <c r="E39" s="15">
        <v>138</v>
      </c>
    </row>
    <row r="40" spans="1:5" x14ac:dyDescent="0.3">
      <c r="A40" s="10" t="s">
        <v>25</v>
      </c>
      <c r="B40" s="11">
        <v>2</v>
      </c>
      <c r="C40" s="11">
        <v>4</v>
      </c>
      <c r="D40" s="11">
        <v>31</v>
      </c>
      <c r="E40" s="12">
        <v>37</v>
      </c>
    </row>
    <row r="41" spans="1:5" x14ac:dyDescent="0.3">
      <c r="A41" s="13" t="s">
        <v>12</v>
      </c>
      <c r="B41" s="14">
        <v>1</v>
      </c>
      <c r="C41" s="14">
        <v>4</v>
      </c>
      <c r="D41" s="14">
        <v>24</v>
      </c>
      <c r="E41" s="15">
        <v>29</v>
      </c>
    </row>
    <row r="42" spans="1:5" x14ac:dyDescent="0.3">
      <c r="A42" s="13" t="s">
        <v>18</v>
      </c>
      <c r="B42" s="14">
        <v>1</v>
      </c>
      <c r="C42" s="14"/>
      <c r="D42" s="14">
        <v>7</v>
      </c>
      <c r="E42" s="15">
        <v>8</v>
      </c>
    </row>
    <row r="43" spans="1:5" x14ac:dyDescent="0.3">
      <c r="A43" s="10" t="s">
        <v>20</v>
      </c>
      <c r="B43" s="11">
        <v>64</v>
      </c>
      <c r="C43" s="11">
        <v>1238</v>
      </c>
      <c r="D43" s="11">
        <v>700</v>
      </c>
      <c r="E43" s="12">
        <v>2002</v>
      </c>
    </row>
    <row r="44" spans="1:5" x14ac:dyDescent="0.3">
      <c r="A44" s="10" t="s">
        <v>22</v>
      </c>
      <c r="B44" s="11">
        <v>10</v>
      </c>
      <c r="C44" s="11">
        <v>154</v>
      </c>
      <c r="D44" s="11">
        <v>360</v>
      </c>
      <c r="E44" s="12">
        <v>524</v>
      </c>
    </row>
    <row r="45" spans="1:5" x14ac:dyDescent="0.3">
      <c r="A45" s="13" t="s">
        <v>12</v>
      </c>
      <c r="B45" s="14">
        <v>9</v>
      </c>
      <c r="C45" s="14">
        <v>109</v>
      </c>
      <c r="D45" s="14">
        <v>336</v>
      </c>
      <c r="E45" s="15">
        <v>454</v>
      </c>
    </row>
    <row r="46" spans="1:5" ht="15" thickBot="1" x14ac:dyDescent="0.35">
      <c r="A46" s="16" t="s">
        <v>18</v>
      </c>
      <c r="B46" s="17">
        <v>1</v>
      </c>
      <c r="C46" s="17">
        <v>45</v>
      </c>
      <c r="D46" s="17">
        <v>24</v>
      </c>
      <c r="E46" s="18">
        <v>70</v>
      </c>
    </row>
    <row r="47" spans="1:5" x14ac:dyDescent="0.3">
      <c r="A47" s="19" t="s">
        <v>23</v>
      </c>
      <c r="B47" s="20">
        <f>+B43/B36</f>
        <v>0.60377358490566035</v>
      </c>
      <c r="C47" s="20">
        <f t="shared" ref="C47:E47" si="4">+C43/C36</f>
        <v>0.88051209103840677</v>
      </c>
      <c r="D47" s="20">
        <f t="shared" si="4"/>
        <v>0.51432770022042618</v>
      </c>
      <c r="E47" s="21">
        <f t="shared" si="4"/>
        <v>0.69683257918552033</v>
      </c>
    </row>
    <row r="48" spans="1:5" ht="15" thickBot="1" x14ac:dyDescent="0.35">
      <c r="A48" s="22" t="s">
        <v>9</v>
      </c>
      <c r="B48" s="23">
        <f>+B43/(B36-B45-B41-B38)</f>
        <v>0.810126582278481</v>
      </c>
      <c r="C48" s="23">
        <f t="shared" ref="C48:E48" si="5">+C43/(C36-C45-C41-C38)</f>
        <v>0.96492595479345289</v>
      </c>
      <c r="D48" s="23">
        <f t="shared" si="5"/>
        <v>0.81775700934579443</v>
      </c>
      <c r="E48" s="24">
        <f t="shared" si="5"/>
        <v>0.90261496844003608</v>
      </c>
    </row>
    <row r="49" spans="1:5" ht="15" thickBot="1" x14ac:dyDescent="0.35"/>
    <row r="50" spans="1:5" x14ac:dyDescent="0.3">
      <c r="A50" s="25" t="s">
        <v>3</v>
      </c>
      <c r="B50" s="26" t="s">
        <v>4</v>
      </c>
      <c r="C50" s="26" t="s">
        <v>5</v>
      </c>
      <c r="D50" s="26" t="s">
        <v>6</v>
      </c>
      <c r="E50" s="27" t="s">
        <v>7</v>
      </c>
    </row>
    <row r="51" spans="1:5" x14ac:dyDescent="0.3">
      <c r="A51" s="28" t="s">
        <v>13</v>
      </c>
      <c r="B51" s="29">
        <v>911</v>
      </c>
      <c r="C51" s="29">
        <v>154</v>
      </c>
      <c r="D51" s="29">
        <v>84</v>
      </c>
      <c r="E51" s="30">
        <v>1149</v>
      </c>
    </row>
    <row r="52" spans="1:5" x14ac:dyDescent="0.3">
      <c r="A52" s="10" t="s">
        <v>10</v>
      </c>
      <c r="B52" s="11">
        <v>41</v>
      </c>
      <c r="C52" s="11"/>
      <c r="D52" s="11"/>
      <c r="E52" s="12">
        <v>41</v>
      </c>
    </row>
    <row r="53" spans="1:5" x14ac:dyDescent="0.3">
      <c r="A53" s="13" t="s">
        <v>12</v>
      </c>
      <c r="B53" s="14">
        <v>2</v>
      </c>
      <c r="C53" s="14"/>
      <c r="D53" s="14"/>
      <c r="E53" s="15">
        <v>2</v>
      </c>
    </row>
    <row r="54" spans="1:5" x14ac:dyDescent="0.3">
      <c r="A54" s="13" t="s">
        <v>18</v>
      </c>
      <c r="B54" s="14">
        <v>3</v>
      </c>
      <c r="C54" s="14"/>
      <c r="D54" s="14"/>
      <c r="E54" s="15">
        <v>3</v>
      </c>
    </row>
    <row r="55" spans="1:5" x14ac:dyDescent="0.3">
      <c r="A55" s="13" t="s">
        <v>15</v>
      </c>
      <c r="B55" s="14">
        <v>36</v>
      </c>
      <c r="C55" s="14"/>
      <c r="D55" s="14"/>
      <c r="E55" s="15">
        <v>36</v>
      </c>
    </row>
    <row r="56" spans="1:5" x14ac:dyDescent="0.3">
      <c r="A56" s="10" t="s">
        <v>17</v>
      </c>
      <c r="B56" s="11">
        <v>18</v>
      </c>
      <c r="C56" s="11"/>
      <c r="D56" s="11"/>
      <c r="E56" s="12">
        <v>18</v>
      </c>
    </row>
    <row r="57" spans="1:5" x14ac:dyDescent="0.3">
      <c r="A57" s="13" t="s">
        <v>15</v>
      </c>
      <c r="B57" s="14">
        <v>18</v>
      </c>
      <c r="C57" s="14"/>
      <c r="D57" s="14"/>
      <c r="E57" s="15">
        <v>18</v>
      </c>
    </row>
    <row r="58" spans="1:5" x14ac:dyDescent="0.3">
      <c r="A58" s="10" t="s">
        <v>20</v>
      </c>
      <c r="B58" s="11">
        <v>801</v>
      </c>
      <c r="C58" s="11">
        <v>124</v>
      </c>
      <c r="D58" s="11">
        <v>77</v>
      </c>
      <c r="E58" s="12">
        <v>1002</v>
      </c>
    </row>
    <row r="59" spans="1:5" x14ac:dyDescent="0.3">
      <c r="A59" s="10" t="s">
        <v>22</v>
      </c>
      <c r="B59" s="11">
        <v>51</v>
      </c>
      <c r="C59" s="11">
        <v>30</v>
      </c>
      <c r="D59" s="11">
        <v>7</v>
      </c>
      <c r="E59" s="12">
        <v>88</v>
      </c>
    </row>
    <row r="60" spans="1:5" x14ac:dyDescent="0.3">
      <c r="A60" s="13" t="s">
        <v>12</v>
      </c>
      <c r="B60" s="14">
        <v>35</v>
      </c>
      <c r="C60" s="14">
        <v>23</v>
      </c>
      <c r="D60" s="14">
        <v>1</v>
      </c>
      <c r="E60" s="15">
        <v>59</v>
      </c>
    </row>
    <row r="61" spans="1:5" ht="15" thickBot="1" x14ac:dyDescent="0.35">
      <c r="A61" s="16" t="s">
        <v>18</v>
      </c>
      <c r="B61" s="17">
        <v>16</v>
      </c>
      <c r="C61" s="17">
        <v>7</v>
      </c>
      <c r="D61" s="17">
        <v>6</v>
      </c>
      <c r="E61" s="18">
        <v>29</v>
      </c>
    </row>
    <row r="62" spans="1:5" x14ac:dyDescent="0.3">
      <c r="A62" s="19" t="s">
        <v>23</v>
      </c>
      <c r="B62" s="20">
        <f>+B58/B51</f>
        <v>0.87925356750823269</v>
      </c>
      <c r="C62" s="20">
        <f t="shared" ref="C62:D62" si="6">+C58/C51</f>
        <v>0.80519480519480524</v>
      </c>
      <c r="D62" s="20">
        <f t="shared" si="6"/>
        <v>0.91666666666666663</v>
      </c>
      <c r="E62" s="21">
        <f>+E58/E51</f>
        <v>0.87206266318537862</v>
      </c>
    </row>
    <row r="63" spans="1:5" ht="15" thickBot="1" x14ac:dyDescent="0.35">
      <c r="A63" s="22" t="s">
        <v>9</v>
      </c>
      <c r="B63" s="23">
        <f>+B58/(B51-B53-B60)</f>
        <v>0.91647597254004576</v>
      </c>
      <c r="C63" s="23">
        <f t="shared" ref="C63:D63" si="7">+C58/(C51-C53-C60)</f>
        <v>0.94656488549618323</v>
      </c>
      <c r="D63" s="23">
        <f t="shared" si="7"/>
        <v>0.92771084337349397</v>
      </c>
      <c r="E63" s="24">
        <f>+E58/(E51-E53-E60)</f>
        <v>0.92095588235294112</v>
      </c>
    </row>
    <row r="64" spans="1:5" ht="15" thickBot="1" x14ac:dyDescent="0.35"/>
    <row r="65" spans="1:4" x14ac:dyDescent="0.3">
      <c r="A65" s="25" t="s">
        <v>3</v>
      </c>
      <c r="B65" s="26" t="s">
        <v>5</v>
      </c>
      <c r="C65" s="26" t="s">
        <v>6</v>
      </c>
      <c r="D65" s="27" t="s">
        <v>7</v>
      </c>
    </row>
    <row r="66" spans="1:4" x14ac:dyDescent="0.3">
      <c r="A66" s="28" t="s">
        <v>19</v>
      </c>
      <c r="B66" s="29">
        <v>4518</v>
      </c>
      <c r="C66" s="29">
        <v>621</v>
      </c>
      <c r="D66" s="30">
        <v>5139</v>
      </c>
    </row>
    <row r="67" spans="1:4" x14ac:dyDescent="0.3">
      <c r="A67" s="10" t="s">
        <v>10</v>
      </c>
      <c r="B67" s="11">
        <v>223</v>
      </c>
      <c r="C67" s="11">
        <v>8</v>
      </c>
      <c r="D67" s="12">
        <v>231</v>
      </c>
    </row>
    <row r="68" spans="1:4" x14ac:dyDescent="0.3">
      <c r="A68" s="13" t="s">
        <v>12</v>
      </c>
      <c r="B68" s="14">
        <v>153</v>
      </c>
      <c r="C68" s="14">
        <v>8</v>
      </c>
      <c r="D68" s="15">
        <v>161</v>
      </c>
    </row>
    <row r="69" spans="1:4" x14ac:dyDescent="0.3">
      <c r="A69" s="13" t="s">
        <v>18</v>
      </c>
      <c r="B69" s="14">
        <v>70</v>
      </c>
      <c r="C69" s="14"/>
      <c r="D69" s="15">
        <v>70</v>
      </c>
    </row>
    <row r="70" spans="1:4" x14ac:dyDescent="0.3">
      <c r="A70" s="10" t="s">
        <v>17</v>
      </c>
      <c r="B70" s="11">
        <v>250</v>
      </c>
      <c r="C70" s="11">
        <v>66</v>
      </c>
      <c r="D70" s="12">
        <v>316</v>
      </c>
    </row>
    <row r="71" spans="1:4" x14ac:dyDescent="0.3">
      <c r="A71" s="13" t="s">
        <v>12</v>
      </c>
      <c r="B71" s="14">
        <v>103</v>
      </c>
      <c r="C71" s="14">
        <v>26</v>
      </c>
      <c r="D71" s="15">
        <v>129</v>
      </c>
    </row>
    <row r="72" spans="1:4" x14ac:dyDescent="0.3">
      <c r="A72" s="13" t="s">
        <v>18</v>
      </c>
      <c r="B72" s="14">
        <v>147</v>
      </c>
      <c r="C72" s="14">
        <v>40</v>
      </c>
      <c r="D72" s="15">
        <v>187</v>
      </c>
    </row>
    <row r="73" spans="1:4" x14ac:dyDescent="0.3">
      <c r="A73" s="10" t="s">
        <v>20</v>
      </c>
      <c r="B73" s="11">
        <v>2521</v>
      </c>
      <c r="C73" s="11">
        <v>241</v>
      </c>
      <c r="D73" s="12">
        <v>2762</v>
      </c>
    </row>
    <row r="74" spans="1:4" x14ac:dyDescent="0.3">
      <c r="A74" s="10" t="s">
        <v>22</v>
      </c>
      <c r="B74" s="11">
        <v>1524</v>
      </c>
      <c r="C74" s="11">
        <v>306</v>
      </c>
      <c r="D74" s="12">
        <v>1830</v>
      </c>
    </row>
    <row r="75" spans="1:4" x14ac:dyDescent="0.3">
      <c r="A75" s="13" t="s">
        <v>12</v>
      </c>
      <c r="B75" s="14">
        <v>1158</v>
      </c>
      <c r="C75" s="14">
        <v>261</v>
      </c>
      <c r="D75" s="15">
        <v>1419</v>
      </c>
    </row>
    <row r="76" spans="1:4" ht="15" thickBot="1" x14ac:dyDescent="0.35">
      <c r="A76" s="16" t="s">
        <v>18</v>
      </c>
      <c r="B76" s="17">
        <v>366</v>
      </c>
      <c r="C76" s="17">
        <v>45</v>
      </c>
      <c r="D76" s="18">
        <v>411</v>
      </c>
    </row>
    <row r="77" spans="1:4" x14ac:dyDescent="0.3">
      <c r="A77" s="19" t="s">
        <v>23</v>
      </c>
      <c r="B77" s="20">
        <f>+B73/B66</f>
        <v>0.55799026117751216</v>
      </c>
      <c r="C77" s="20">
        <f t="shared" ref="C77:D77" si="8">+C73/C66</f>
        <v>0.38808373590982287</v>
      </c>
      <c r="D77" s="21">
        <f t="shared" si="8"/>
        <v>0.53745864954271261</v>
      </c>
    </row>
    <row r="78" spans="1:4" ht="15" thickBot="1" x14ac:dyDescent="0.35">
      <c r="A78" s="22" t="s">
        <v>9</v>
      </c>
      <c r="B78" s="23">
        <f>+B73/(B66-B75-B71-B68)</f>
        <v>0.81217783505154639</v>
      </c>
      <c r="C78" s="23">
        <f t="shared" ref="C78:D78" si="9">+C73/(C66-C75-C71-C68)</f>
        <v>0.73926380368098155</v>
      </c>
      <c r="D78" s="24">
        <f t="shared" si="9"/>
        <v>0.80524781341107876</v>
      </c>
    </row>
    <row r="79" spans="1:4" ht="15" thickBot="1" x14ac:dyDescent="0.35"/>
    <row r="80" spans="1:4" x14ac:dyDescent="0.3">
      <c r="A80" s="25" t="s">
        <v>3</v>
      </c>
      <c r="B80" s="26" t="s">
        <v>5</v>
      </c>
      <c r="C80" s="27" t="s">
        <v>7</v>
      </c>
    </row>
    <row r="81" spans="1:4" x14ac:dyDescent="0.3">
      <c r="A81" s="28" t="s">
        <v>14</v>
      </c>
      <c r="B81" s="29">
        <v>2235</v>
      </c>
      <c r="C81" s="30">
        <v>2235</v>
      </c>
    </row>
    <row r="82" spans="1:4" x14ac:dyDescent="0.3">
      <c r="A82" s="10" t="s">
        <v>10</v>
      </c>
      <c r="B82" s="11">
        <v>54</v>
      </c>
      <c r="C82" s="12">
        <v>54</v>
      </c>
    </row>
    <row r="83" spans="1:4" x14ac:dyDescent="0.3">
      <c r="A83" s="13" t="s">
        <v>12</v>
      </c>
      <c r="B83" s="14">
        <v>46</v>
      </c>
      <c r="C83" s="15">
        <v>46</v>
      </c>
    </row>
    <row r="84" spans="1:4" x14ac:dyDescent="0.3">
      <c r="A84" s="13" t="s">
        <v>18</v>
      </c>
      <c r="B84" s="14">
        <v>8</v>
      </c>
      <c r="C84" s="15">
        <v>8</v>
      </c>
    </row>
    <row r="85" spans="1:4" x14ac:dyDescent="0.3">
      <c r="A85" s="10" t="s">
        <v>17</v>
      </c>
      <c r="B85" s="11">
        <v>28</v>
      </c>
      <c r="C85" s="12">
        <v>28</v>
      </c>
    </row>
    <row r="86" spans="1:4" x14ac:dyDescent="0.3">
      <c r="A86" s="13" t="s">
        <v>12</v>
      </c>
      <c r="B86" s="14">
        <v>12</v>
      </c>
      <c r="C86" s="15">
        <v>12</v>
      </c>
    </row>
    <row r="87" spans="1:4" x14ac:dyDescent="0.3">
      <c r="A87" s="13" t="s">
        <v>18</v>
      </c>
      <c r="B87" s="14">
        <v>16</v>
      </c>
      <c r="C87" s="15">
        <v>16</v>
      </c>
    </row>
    <row r="88" spans="1:4" x14ac:dyDescent="0.3">
      <c r="A88" s="10" t="s">
        <v>20</v>
      </c>
      <c r="B88" s="11">
        <v>1247</v>
      </c>
      <c r="C88" s="12">
        <v>1247</v>
      </c>
    </row>
    <row r="89" spans="1:4" x14ac:dyDescent="0.3">
      <c r="A89" s="10" t="s">
        <v>22</v>
      </c>
      <c r="B89" s="11">
        <v>906</v>
      </c>
      <c r="C89" s="12">
        <v>906</v>
      </c>
    </row>
    <row r="90" spans="1:4" x14ac:dyDescent="0.3">
      <c r="A90" s="13" t="s">
        <v>12</v>
      </c>
      <c r="B90" s="14">
        <v>725</v>
      </c>
      <c r="C90" s="15">
        <v>725</v>
      </c>
    </row>
    <row r="91" spans="1:4" ht="15" thickBot="1" x14ac:dyDescent="0.35">
      <c r="A91" s="16" t="s">
        <v>18</v>
      </c>
      <c r="B91" s="17">
        <v>181</v>
      </c>
      <c r="C91" s="18">
        <v>181</v>
      </c>
    </row>
    <row r="92" spans="1:4" x14ac:dyDescent="0.3">
      <c r="A92" s="19" t="s">
        <v>23</v>
      </c>
      <c r="B92" s="20">
        <f>+B88/B81</f>
        <v>0.5579418344519016</v>
      </c>
      <c r="C92" s="21">
        <f>+C88/C81</f>
        <v>0.5579418344519016</v>
      </c>
    </row>
    <row r="93" spans="1:4" ht="15" thickBot="1" x14ac:dyDescent="0.35">
      <c r="A93" s="22" t="s">
        <v>9</v>
      </c>
      <c r="B93" s="23">
        <f>+B88/(B81-B90-B86-B83)</f>
        <v>0.85881542699724522</v>
      </c>
      <c r="C93" s="24">
        <f>+C88/(C81-C90-C86-C83)</f>
        <v>0.85881542699724522</v>
      </c>
    </row>
    <row r="94" spans="1:4" ht="15" thickBot="1" x14ac:dyDescent="0.35"/>
    <row r="95" spans="1:4" x14ac:dyDescent="0.3">
      <c r="A95" s="25" t="s">
        <v>3</v>
      </c>
      <c r="B95" s="26" t="s">
        <v>5</v>
      </c>
      <c r="C95" s="26" t="s">
        <v>6</v>
      </c>
      <c r="D95" s="27" t="s">
        <v>7</v>
      </c>
    </row>
    <row r="96" spans="1:4" x14ac:dyDescent="0.3">
      <c r="A96" s="28" t="s">
        <v>21</v>
      </c>
      <c r="B96" s="29">
        <v>2261</v>
      </c>
      <c r="C96" s="29">
        <v>3</v>
      </c>
      <c r="D96" s="30">
        <v>2264</v>
      </c>
    </row>
    <row r="97" spans="1:4" x14ac:dyDescent="0.3">
      <c r="A97" s="10" t="s">
        <v>10</v>
      </c>
      <c r="B97" s="11">
        <v>30</v>
      </c>
      <c r="C97" s="11">
        <v>1</v>
      </c>
      <c r="D97" s="12">
        <v>31</v>
      </c>
    </row>
    <row r="98" spans="1:4" x14ac:dyDescent="0.3">
      <c r="A98" s="13" t="s">
        <v>15</v>
      </c>
      <c r="B98" s="14">
        <v>30</v>
      </c>
      <c r="C98" s="14">
        <v>1</v>
      </c>
      <c r="D98" s="15">
        <v>31</v>
      </c>
    </row>
    <row r="99" spans="1:4" x14ac:dyDescent="0.3">
      <c r="A99" s="10" t="s">
        <v>17</v>
      </c>
      <c r="B99" s="11">
        <v>450</v>
      </c>
      <c r="C99" s="11"/>
      <c r="D99" s="12">
        <v>450</v>
      </c>
    </row>
    <row r="100" spans="1:4" x14ac:dyDescent="0.3">
      <c r="A100" s="13" t="s">
        <v>12</v>
      </c>
      <c r="B100" s="14">
        <v>301</v>
      </c>
      <c r="C100" s="14"/>
      <c r="D100" s="15">
        <v>301</v>
      </c>
    </row>
    <row r="101" spans="1:4" x14ac:dyDescent="0.3">
      <c r="A101" s="13" t="s">
        <v>18</v>
      </c>
      <c r="B101" s="14">
        <v>149</v>
      </c>
      <c r="C101" s="14"/>
      <c r="D101" s="15">
        <v>149</v>
      </c>
    </row>
    <row r="102" spans="1:4" x14ac:dyDescent="0.3">
      <c r="A102" s="10" t="s">
        <v>20</v>
      </c>
      <c r="B102" s="11">
        <v>1165</v>
      </c>
      <c r="C102" s="11">
        <v>1</v>
      </c>
      <c r="D102" s="12">
        <v>1166</v>
      </c>
    </row>
    <row r="103" spans="1:4" x14ac:dyDescent="0.3">
      <c r="A103" s="10" t="s">
        <v>22</v>
      </c>
      <c r="B103" s="11">
        <v>616</v>
      </c>
      <c r="C103" s="11">
        <v>1</v>
      </c>
      <c r="D103" s="12">
        <v>617</v>
      </c>
    </row>
    <row r="104" spans="1:4" x14ac:dyDescent="0.3">
      <c r="A104" s="13" t="s">
        <v>12</v>
      </c>
      <c r="B104" s="14">
        <v>364</v>
      </c>
      <c r="C104" s="14">
        <v>1</v>
      </c>
      <c r="D104" s="15">
        <v>365</v>
      </c>
    </row>
    <row r="105" spans="1:4" ht="15" thickBot="1" x14ac:dyDescent="0.35">
      <c r="A105" s="16" t="s">
        <v>18</v>
      </c>
      <c r="B105" s="17">
        <v>252</v>
      </c>
      <c r="C105" s="17"/>
      <c r="D105" s="18">
        <v>252</v>
      </c>
    </row>
    <row r="106" spans="1:4" x14ac:dyDescent="0.3">
      <c r="A106" s="19" t="s">
        <v>23</v>
      </c>
      <c r="B106" s="20">
        <f>+B102/B96</f>
        <v>0.51525873507297659</v>
      </c>
      <c r="C106" s="20">
        <f t="shared" ref="C106:D106" si="10">+C102/C96</f>
        <v>0.33333333333333331</v>
      </c>
      <c r="D106" s="21">
        <f t="shared" si="10"/>
        <v>0.51501766784452296</v>
      </c>
    </row>
    <row r="107" spans="1:4" ht="15" thickBot="1" x14ac:dyDescent="0.35">
      <c r="A107" s="22" t="s">
        <v>9</v>
      </c>
      <c r="B107" s="23">
        <f>+B102/(B96-B104-B100)</f>
        <v>0.72994987468671679</v>
      </c>
      <c r="C107" s="23">
        <f t="shared" ref="C107:D107" si="11">+C102/(C96-C104-C100)</f>
        <v>0.5</v>
      </c>
      <c r="D107" s="24">
        <f t="shared" si="11"/>
        <v>0.72966207759699619</v>
      </c>
    </row>
    <row r="108" spans="1:4" ht="15" thickBot="1" x14ac:dyDescent="0.35"/>
    <row r="109" spans="1:4" x14ac:dyDescent="0.3">
      <c r="A109" s="25" t="s">
        <v>3</v>
      </c>
      <c r="B109" s="26" t="s">
        <v>5</v>
      </c>
      <c r="C109" s="27" t="s">
        <v>7</v>
      </c>
    </row>
    <row r="110" spans="1:4" x14ac:dyDescent="0.3">
      <c r="A110" s="28" t="s">
        <v>26</v>
      </c>
      <c r="B110" s="29">
        <v>67</v>
      </c>
      <c r="C110" s="30">
        <v>67</v>
      </c>
    </row>
    <row r="111" spans="1:4" x14ac:dyDescent="0.3">
      <c r="A111" s="10" t="s">
        <v>10</v>
      </c>
      <c r="B111" s="11">
        <v>3</v>
      </c>
      <c r="C111" s="12">
        <v>3</v>
      </c>
    </row>
    <row r="112" spans="1:4" x14ac:dyDescent="0.3">
      <c r="A112" s="13" t="s">
        <v>15</v>
      </c>
      <c r="B112" s="14">
        <v>3</v>
      </c>
      <c r="C112" s="15">
        <v>3</v>
      </c>
    </row>
    <row r="113" spans="1:3" x14ac:dyDescent="0.3">
      <c r="A113" s="10" t="s">
        <v>17</v>
      </c>
      <c r="B113" s="11">
        <v>8</v>
      </c>
      <c r="C113" s="12">
        <v>8</v>
      </c>
    </row>
    <row r="114" spans="1:3" x14ac:dyDescent="0.3">
      <c r="A114" s="13" t="s">
        <v>18</v>
      </c>
      <c r="B114" s="14">
        <v>2</v>
      </c>
      <c r="C114" s="15">
        <v>2</v>
      </c>
    </row>
    <row r="115" spans="1:3" x14ac:dyDescent="0.3">
      <c r="A115" s="13" t="s">
        <v>15</v>
      </c>
      <c r="B115" s="14">
        <v>6</v>
      </c>
      <c r="C115" s="15">
        <v>6</v>
      </c>
    </row>
    <row r="116" spans="1:3" x14ac:dyDescent="0.3">
      <c r="A116" s="10" t="s">
        <v>20</v>
      </c>
      <c r="B116" s="11">
        <v>28</v>
      </c>
      <c r="C116" s="12">
        <v>28</v>
      </c>
    </row>
    <row r="117" spans="1:3" x14ac:dyDescent="0.3">
      <c r="A117" s="10" t="s">
        <v>22</v>
      </c>
      <c r="B117" s="11">
        <v>28</v>
      </c>
      <c r="C117" s="12">
        <v>28</v>
      </c>
    </row>
    <row r="118" spans="1:3" x14ac:dyDescent="0.3">
      <c r="A118" s="13" t="s">
        <v>12</v>
      </c>
      <c r="B118" s="14">
        <v>1</v>
      </c>
      <c r="C118" s="15">
        <v>1</v>
      </c>
    </row>
    <row r="119" spans="1:3" ht="15" thickBot="1" x14ac:dyDescent="0.35">
      <c r="A119" s="16" t="s">
        <v>18</v>
      </c>
      <c r="B119" s="17">
        <v>27</v>
      </c>
      <c r="C119" s="18">
        <v>27</v>
      </c>
    </row>
    <row r="120" spans="1:3" x14ac:dyDescent="0.3">
      <c r="A120" s="19" t="s">
        <v>23</v>
      </c>
      <c r="B120" s="20">
        <f>+B116/B110</f>
        <v>0.41791044776119401</v>
      </c>
      <c r="C120" s="21">
        <f>+C116/C110</f>
        <v>0.41791044776119401</v>
      </c>
    </row>
    <row r="121" spans="1:3" ht="15" thickBot="1" x14ac:dyDescent="0.35">
      <c r="A121" s="22" t="s">
        <v>9</v>
      </c>
      <c r="B121" s="23">
        <f>+B116/(B110-B118)</f>
        <v>0.42424242424242425</v>
      </c>
      <c r="C121" s="24">
        <f>+C116/(C110-C118)</f>
        <v>0.42424242424242425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113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F9DAC6FB-D47B-48A9-AC3B-938071258A87}"/>
</file>

<file path=customXml/itemProps2.xml><?xml version="1.0" encoding="utf-8"?>
<ds:datastoreItem xmlns:ds="http://schemas.openxmlformats.org/officeDocument/2006/customXml" ds:itemID="{9F0B3E33-D4A9-445C-868A-F1817F04A080}"/>
</file>

<file path=customXml/itemProps3.xml><?xml version="1.0" encoding="utf-8"?>
<ds:datastoreItem xmlns:ds="http://schemas.openxmlformats.org/officeDocument/2006/customXml" ds:itemID="{B72BF5CE-3692-479D-8B50-2593DDD8A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DICIEMBRE 2019</dc:title>
  <dc:creator>ASUS</dc:creator>
  <cp:lastModifiedBy>ASUS</cp:lastModifiedBy>
  <dcterms:created xsi:type="dcterms:W3CDTF">2020-03-27T16:34:22Z</dcterms:created>
  <dcterms:modified xsi:type="dcterms:W3CDTF">2020-03-27T16:35:47Z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